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📈 Investmen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\$#,##0.00;&quot;($&quot;#,##0.00\);\-"/>
    <numFmt numFmtId="166" formatCode="0.00%;\(0.00%\);\-"/>
  </numFmts>
  <fonts count="12">
    <font>
      <name val="Calibri"/>
      <family val="2"/>
      <color theme="1"/>
      <sz val="11"/>
      <scheme val="minor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BFDBFE"/>
      <sz val="10"/>
    </font>
    <font>
      <name val="Arial"/>
      <charset val="1"/>
      <family val="0"/>
      <i val="1"/>
      <color rgb="FF94A3B8"/>
      <sz val="9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1E293B"/>
      <sz val="10"/>
    </font>
    <font>
      <name val="Calibri"/>
      <charset val="1"/>
      <family val="2"/>
      <color theme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7C3AED"/>
      <sz val="10"/>
    </font>
    <font>
      <name val="Arial"/>
      <charset val="1"/>
      <family val="0"/>
      <b val="1"/>
      <color rgb="FF7C3AED"/>
      <sz val="11"/>
    </font>
  </fonts>
  <fills count="8">
    <fill>
      <patternFill/>
    </fill>
    <fill>
      <patternFill patternType="gray125"/>
    </fill>
    <fill>
      <patternFill patternType="solid">
        <fgColor rgb="FF7C3AED"/>
        <bgColor rgb="FF993366"/>
      </patternFill>
    </fill>
    <fill>
      <patternFill patternType="solid">
        <fgColor rgb="FFF1F5F9"/>
        <bgColor rgb="FFEFF6FF"/>
      </patternFill>
    </fill>
    <fill>
      <patternFill patternType="solid">
        <fgColor rgb="FF1E293B"/>
        <bgColor rgb="FF1B3A6B"/>
      </patternFill>
    </fill>
    <fill>
      <patternFill patternType="solid">
        <fgColor rgb="FFEFF6FF"/>
        <bgColor rgb="FFF1F5F9"/>
      </patternFill>
    </fill>
    <fill>
      <patternFill patternType="solid">
        <fgColor rgb="FFFFFFFF"/>
        <bgColor rgb="FFF8FAFC"/>
      </patternFill>
    </fill>
    <fill>
      <patternFill patternType="solid">
        <fgColor rgb="FFEDE9FE"/>
        <bgColor rgb="FFF1F5F9"/>
      </patternFill>
    </fill>
  </fills>
  <borders count="3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5" fillId="4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right" vertical="center"/>
    </xf>
    <xf numFmtId="164" fontId="6" fillId="5" borderId="2" applyAlignment="1" pivotButton="0" quotePrefix="0" xfId="0">
      <alignment horizontal="right" vertical="center"/>
    </xf>
    <xf numFmtId="164" fontId="7" fillId="6" borderId="2" applyAlignment="1" pivotButton="0" quotePrefix="0" xfId="0">
      <alignment horizontal="right" vertical="center"/>
    </xf>
    <xf numFmtId="165" fontId="7" fillId="6" borderId="2" applyAlignment="1" pivotButton="0" quotePrefix="0" xfId="0">
      <alignment horizontal="right" vertical="center"/>
    </xf>
    <xf numFmtId="166" fontId="7" fillId="6" borderId="2" applyAlignment="1" pivotButton="0" quotePrefix="0" xfId="0">
      <alignment horizontal="right" vertical="center"/>
    </xf>
    <xf numFmtId="0" fontId="5" fillId="2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general" vertical="bottom"/>
    </xf>
    <xf numFmtId="164" fontId="9" fillId="2" borderId="2" applyAlignment="1" pivotButton="0" quotePrefix="0" xfId="0">
      <alignment horizontal="right" vertical="center"/>
    </xf>
    <xf numFmtId="165" fontId="9" fillId="2" borderId="2" applyAlignment="1" pivotButton="0" quotePrefix="0" xfId="0">
      <alignment horizontal="right" vertical="center"/>
    </xf>
    <xf numFmtId="10" fontId="9" fillId="2" borderId="2" applyAlignment="1" pivotButton="0" quotePrefix="0" xfId="0">
      <alignment horizontal="right" vertical="center"/>
    </xf>
    <xf numFmtId="0" fontId="10" fillId="7" borderId="2" applyAlignment="1" pivotButton="0" quotePrefix="0" xfId="0">
      <alignment horizontal="left" vertical="center"/>
    </xf>
    <xf numFmtId="165" fontId="11" fillId="7" borderId="2" applyAlignment="1" pivotButton="0" quotePrefix="0" xfId="0">
      <alignment horizontal="right" vertical="center"/>
    </xf>
    <xf numFmtId="0" fontId="8" fillId="7" borderId="2" applyAlignment="1" pivotButton="0" quotePrefix="0" xfId="0">
      <alignment horizontal="general" vertical="bottom"/>
    </xf>
    <xf numFmtId="10" fontId="11" fillId="7" borderId="2" applyAlignment="1" pivotButton="0" quotePrefix="0" xfId="0">
      <alignment horizontal="right" vertical="center"/>
    </xf>
    <xf numFmtId="1" fontId="11" fillId="7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22" customWidth="1" min="2" max="2"/>
    <col width="16" customWidth="1" min="3" max="3"/>
    <col width="20" customWidth="1" min="8" max="8"/>
  </cols>
  <sheetData>
    <row r="1" ht="36" customHeight="1">
      <c r="A1" s="1" t="inlineStr">
        <is>
          <t>📈  INVESTMENT PORTFOLIO TRACKER</t>
        </is>
      </c>
    </row>
    <row r="2" ht="19.5" customHeight="1">
      <c r="A2" s="2" t="inlineStr">
        <is>
          <t>Monitor your investments • Diversify • Build Wealth</t>
        </is>
      </c>
    </row>
    <row r="3" ht="15" customHeight="1">
      <c r="A3" s="3" t="inlineStr">
        <is>
          <t>🔵 Blue cells = Your inputs   •   Track stocks, ETFs, mutual funds, crypto, real estate, and more</t>
        </is>
      </c>
    </row>
    <row r="4"/>
    <row r="5" ht="21.75" customHeight="1">
      <c r="A5" s="4" t="inlineStr">
        <is>
          <t>📊  PORTFOLIO SUMMARY</t>
        </is>
      </c>
    </row>
    <row r="6" ht="21.75" customHeight="1">
      <c r="A6" s="4" t="inlineStr">
        <is>
          <t>📋  HOLDINGS</t>
        </is>
      </c>
    </row>
    <row r="7" ht="19.5" customHeight="1">
      <c r="A7" s="5" t="inlineStr">
        <is>
          <t>Ticker/Name</t>
        </is>
      </c>
      <c r="B7" s="5" t="inlineStr">
        <is>
          <t>Asset Type</t>
        </is>
      </c>
      <c r="C7" s="5" t="inlineStr">
        <is>
          <t># Shares</t>
        </is>
      </c>
      <c r="D7" s="5" t="inlineStr">
        <is>
          <t>Cost Basis ($)</t>
        </is>
      </c>
      <c r="E7" s="5" t="inlineStr">
        <is>
          <t>Current Price ($)</t>
        </is>
      </c>
      <c r="F7" s="5" t="inlineStr">
        <is>
          <t>Current Value ($)</t>
        </is>
      </c>
      <c r="G7" s="5" t="inlineStr">
        <is>
          <t>Gain/Loss ($)</t>
        </is>
      </c>
      <c r="H7" s="5" t="inlineStr">
        <is>
          <t>Gain/Loss %</t>
        </is>
      </c>
    </row>
    <row r="8" ht="18" customHeight="1">
      <c r="A8" s="6" t="inlineStr">
        <is>
          <t>AAPL</t>
        </is>
      </c>
      <c r="B8" s="6" t="inlineStr">
        <is>
          <t>US Stock</t>
        </is>
      </c>
      <c r="C8" s="7" t="n">
        <v>10</v>
      </c>
      <c r="D8" s="8" t="n">
        <v>150</v>
      </c>
      <c r="E8" s="8" t="n">
        <v>185</v>
      </c>
      <c r="F8" s="9">
        <f>C8*E8</f>
        <v/>
      </c>
      <c r="G8" s="10">
        <f>F8-(C8*D8)</f>
        <v/>
      </c>
      <c r="H8" s="11">
        <f>IF((C8*D8)=0,0,(F8-(C8*D8))/(C8*D8))</f>
        <v/>
      </c>
    </row>
    <row r="9" ht="18" customHeight="1">
      <c r="A9" s="6" t="inlineStr">
        <is>
          <t>MSFT</t>
        </is>
      </c>
      <c r="B9" s="6" t="inlineStr">
        <is>
          <t>US Stock</t>
        </is>
      </c>
      <c r="C9" s="7" t="n">
        <v>5</v>
      </c>
      <c r="D9" s="8" t="n">
        <v>280</v>
      </c>
      <c r="E9" s="8" t="n">
        <v>415</v>
      </c>
      <c r="F9" s="9">
        <f>C9*E9</f>
        <v/>
      </c>
      <c r="G9" s="10">
        <f>F9-(C9*D9)</f>
        <v/>
      </c>
      <c r="H9" s="11">
        <f>IF((C9*D9)=0,0,(F9-(C9*D9))/(C9*D9))</f>
        <v/>
      </c>
    </row>
    <row r="10" ht="18" customHeight="1">
      <c r="A10" s="6" t="inlineStr">
        <is>
          <t>VTI</t>
        </is>
      </c>
      <c r="B10" s="6" t="inlineStr">
        <is>
          <t>ETF</t>
        </is>
      </c>
      <c r="C10" s="7" t="n">
        <v>20</v>
      </c>
      <c r="D10" s="8" t="n">
        <v>200</v>
      </c>
      <c r="E10" s="8" t="n">
        <v>230</v>
      </c>
      <c r="F10" s="9">
        <f>C10*E10</f>
        <v/>
      </c>
      <c r="G10" s="10">
        <f>F10-(C10*D10)</f>
        <v/>
      </c>
      <c r="H10" s="11">
        <f>IF((C10*D10)=0,0,(F10-(C10*D10))/(C10*D10))</f>
        <v/>
      </c>
    </row>
    <row r="11" ht="18" customHeight="1">
      <c r="A11" s="6" t="inlineStr">
        <is>
          <t>VXUS</t>
        </is>
      </c>
      <c r="B11" s="6" t="inlineStr">
        <is>
          <t>ETF</t>
        </is>
      </c>
      <c r="C11" s="7" t="n">
        <v>15</v>
      </c>
      <c r="D11" s="8" t="n">
        <v>55</v>
      </c>
      <c r="E11" s="8" t="n">
        <v>62</v>
      </c>
      <c r="F11" s="9">
        <f>C11*E11</f>
        <v/>
      </c>
      <c r="G11" s="10">
        <f>F11-(C11*D11)</f>
        <v/>
      </c>
      <c r="H11" s="11">
        <f>IF((C11*D11)=0,0,(F11-(C11*D11))/(C11*D11))</f>
        <v/>
      </c>
    </row>
    <row r="12" ht="18" customHeight="1">
      <c r="A12" s="6" t="inlineStr">
        <is>
          <t>FXAIX</t>
        </is>
      </c>
      <c r="B12" s="6" t="inlineStr">
        <is>
          <t>Mutual Fund</t>
        </is>
      </c>
      <c r="C12" s="7" t="n">
        <v>0</v>
      </c>
      <c r="D12" s="8" t="n">
        <v>0</v>
      </c>
      <c r="E12" s="8" t="n">
        <v>0</v>
      </c>
      <c r="F12" s="9">
        <f>C12*E12</f>
        <v/>
      </c>
      <c r="G12" s="10">
        <f>F12-(C12*D12)</f>
        <v/>
      </c>
      <c r="H12" s="11">
        <f>IF((C12*D12)=0,0,(F12-(C12*D12))/(C12*D12))</f>
        <v/>
      </c>
    </row>
    <row r="13" ht="18" customHeight="1">
      <c r="A13" s="6" t="inlineStr">
        <is>
          <t>BND</t>
        </is>
      </c>
      <c r="B13" s="6" t="inlineStr">
        <is>
          <t>Bond/Fixed</t>
        </is>
      </c>
      <c r="C13" s="7" t="n">
        <v>25</v>
      </c>
      <c r="D13" s="8" t="n">
        <v>72</v>
      </c>
      <c r="E13" s="8" t="n">
        <v>74</v>
      </c>
      <c r="F13" s="9">
        <f>C13*E13</f>
        <v/>
      </c>
      <c r="G13" s="10">
        <f>F13-(C13*D13)</f>
        <v/>
      </c>
      <c r="H13" s="11">
        <f>IF((C13*D13)=0,0,(F13-(C13*D13))/(C13*D13))</f>
        <v/>
      </c>
    </row>
    <row r="14" ht="18" customHeight="1">
      <c r="A14" s="6" t="inlineStr">
        <is>
          <t>BTC</t>
        </is>
      </c>
      <c r="B14" s="6" t="inlineStr">
        <is>
          <t>Crypto</t>
        </is>
      </c>
      <c r="C14" s="7" t="n">
        <v>0.05</v>
      </c>
      <c r="D14" s="8" t="n">
        <v>30000</v>
      </c>
      <c r="E14" s="8" t="n">
        <v>0</v>
      </c>
      <c r="F14" s="9">
        <f>C14*E14</f>
        <v/>
      </c>
      <c r="G14" s="10">
        <f>F14-(C14*D14)</f>
        <v/>
      </c>
      <c r="H14" s="11">
        <f>IF((C14*D14)=0,0,(F14-(C14*D14))/(C14*D14))</f>
        <v/>
      </c>
    </row>
    <row r="15" ht="18" customHeight="1">
      <c r="A15" s="6" t="inlineStr">
        <is>
          <t>VNQ</t>
        </is>
      </c>
      <c r="B15" s="6" t="inlineStr">
        <is>
          <t>REIT</t>
        </is>
      </c>
      <c r="C15" s="7" t="n">
        <v>10</v>
      </c>
      <c r="D15" s="8" t="n">
        <v>85</v>
      </c>
      <c r="E15" s="8" t="n">
        <v>90</v>
      </c>
      <c r="F15" s="9">
        <f>C15*E15</f>
        <v/>
      </c>
      <c r="G15" s="10">
        <f>F15-(C15*D15)</f>
        <v/>
      </c>
      <c r="H15" s="11">
        <f>IF((C15*D15)=0,0,(F15-(C15*D15))/(C15*D15))</f>
        <v/>
      </c>
    </row>
    <row r="16" ht="18" customHeight="1">
      <c r="A16" s="6" t="inlineStr">
        <is>
          <t>VTIAX</t>
        </is>
      </c>
      <c r="B16" s="6" t="inlineStr">
        <is>
          <t>International</t>
        </is>
      </c>
      <c r="C16" s="7" t="n">
        <v>0</v>
      </c>
      <c r="D16" s="8" t="n">
        <v>0</v>
      </c>
      <c r="E16" s="8" t="n">
        <v>0</v>
      </c>
      <c r="F16" s="9">
        <f>C16*E16</f>
        <v/>
      </c>
      <c r="G16" s="10">
        <f>F16-(C16*D16)</f>
        <v/>
      </c>
      <c r="H16" s="11">
        <f>IF((C16*D16)=0,0,(F16-(C16*D16))/(C16*D16))</f>
        <v/>
      </c>
    </row>
    <row r="17" ht="18" customHeight="1">
      <c r="A17" s="6" t="inlineStr">
        <is>
          <t>Cash</t>
        </is>
      </c>
      <c r="B17" s="6" t="inlineStr">
        <is>
          <t>Cash/Other</t>
        </is>
      </c>
      <c r="C17" s="7" t="n">
        <v>1</v>
      </c>
      <c r="D17" s="8" t="n">
        <v>500</v>
      </c>
      <c r="E17" s="8" t="n">
        <v>500</v>
      </c>
      <c r="F17" s="9">
        <f>C17*E17</f>
        <v/>
      </c>
      <c r="G17" s="10">
        <f>F17-(C17*D17)</f>
        <v/>
      </c>
      <c r="H17" s="11">
        <f>IF((C17*D17)=0,0,(F17-(C17*D17))/(C17*D17))</f>
        <v/>
      </c>
    </row>
    <row r="18" ht="19.5" customHeight="1">
      <c r="A18" s="12" t="inlineStr">
        <is>
          <t>PORTFOLIO TOTAL</t>
        </is>
      </c>
      <c r="B18" s="13" t="n"/>
      <c r="C18" s="13" t="n"/>
      <c r="D18" s="13" t="n"/>
      <c r="E18" s="13" t="n"/>
      <c r="F18" s="14">
        <f>SUM(F8:F17)</f>
        <v/>
      </c>
      <c r="G18" s="15">
        <f>SUM(G8:G17)</f>
        <v/>
      </c>
      <c r="H18" s="16">
        <f>IF(F18=0,0,G18/F18)</f>
        <v/>
      </c>
    </row>
    <row r="19"/>
    <row r="20" ht="21.75" customHeight="1">
      <c r="A20" s="4" t="inlineStr">
        <is>
          <t>📊  PORTFOLIO SUMMARY</t>
        </is>
      </c>
    </row>
    <row r="21" ht="19.5" customHeight="1">
      <c r="A21" s="17" t="inlineStr">
        <is>
          <t>Total Portfolio Value</t>
        </is>
      </c>
      <c r="B21" s="18">
        <f>F18</f>
        <v/>
      </c>
      <c r="C21" s="19" t="n"/>
      <c r="D21" s="19" t="n"/>
      <c r="E21" s="19" t="n"/>
      <c r="F21" s="19" t="n"/>
      <c r="G21" s="19" t="n"/>
      <c r="H21" s="19" t="n"/>
    </row>
    <row r="22" ht="19.5" customHeight="1">
      <c r="A22" s="17" t="inlineStr">
        <is>
          <t>Total Cost Basis</t>
        </is>
      </c>
      <c r="B22" s="18">
        <f>SUMPRODUCT(C8:C17,D8:D17)</f>
        <v/>
      </c>
      <c r="C22" s="19" t="n"/>
      <c r="D22" s="19" t="n"/>
      <c r="E22" s="19" t="n"/>
      <c r="F22" s="19" t="n"/>
      <c r="G22" s="19" t="n"/>
      <c r="H22" s="19" t="n"/>
    </row>
    <row r="23" ht="19.5" customHeight="1">
      <c r="A23" s="17" t="inlineStr">
        <is>
          <t>Total Unrealized Gain/Loss</t>
        </is>
      </c>
      <c r="B23" s="18">
        <f>G18</f>
        <v/>
      </c>
      <c r="C23" s="19" t="n"/>
      <c r="D23" s="19" t="n"/>
      <c r="E23" s="19" t="n"/>
      <c r="F23" s="19" t="n"/>
      <c r="G23" s="19" t="n"/>
      <c r="H23" s="19" t="n"/>
    </row>
    <row r="24" ht="19.5" customHeight="1">
      <c r="A24" s="17" t="inlineStr">
        <is>
          <t>Overall Return %</t>
        </is>
      </c>
      <c r="B24" s="20">
        <f>IF(F18=0,0,G18/MAX(SUMPRODUCT(C8:C17,D8:D17),1))</f>
        <v/>
      </c>
      <c r="C24" s="19" t="n"/>
      <c r="D24" s="19" t="n"/>
      <c r="E24" s="19" t="n"/>
      <c r="F24" s="19" t="n"/>
      <c r="G24" s="19" t="n"/>
      <c r="H24" s="19" t="n"/>
    </row>
    <row r="25" ht="19.5" customHeight="1">
      <c r="A25" s="17" t="inlineStr">
        <is>
          <t>Number of Positions</t>
        </is>
      </c>
      <c r="B25" s="21">
        <f>COUNTA(A8:A17)</f>
        <v/>
      </c>
      <c r="C25" s="19" t="n"/>
      <c r="D25" s="19" t="n"/>
      <c r="E25" s="19" t="n"/>
      <c r="F25" s="19" t="n"/>
      <c r="G25" s="19" t="n"/>
      <c r="H25" s="19" t="n"/>
    </row>
  </sheetData>
  <mergeCells count="6">
    <mergeCell ref="A3:H3"/>
    <mergeCell ref="A1:G1"/>
    <mergeCell ref="A20:H20"/>
    <mergeCell ref="A2:G2"/>
    <mergeCell ref="A5:H5"/>
    <mergeCell ref="A6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2026-03-09T09:02:55Z</dcterms:created>
  <dcterms:modified xmlns:dcterms="http://purl.org/dc/terms/" xmlns:xsi="http://www.w3.org/2001/XMLSchema-instance" xsi:type="dcterms:W3CDTF">2026-03-09T09:02:55Z</dcterms:modified>
</cp:coreProperties>
</file>